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3-Year Projection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0.0%"/>
    <numFmt numFmtId="166" formatCode="$#,##0"/>
  </numFmts>
  <fonts count="12">
    <font>
      <name val="Calibri"/>
      <family val="2"/>
      <color theme="1"/>
      <sz val="11"/>
      <scheme val="minor"/>
    </font>
    <font>
      <b val="1"/>
      <color rgb="002E75B6"/>
      <sz val="16"/>
    </font>
    <font>
      <b val="1"/>
      <color rgb="00FFFFFF"/>
      <sz val="12"/>
    </font>
    <font>
      <b val="1"/>
      <color rgb="002E75B6"/>
      <sz val="12"/>
    </font>
    <font>
      <color rgb="000000FF"/>
      <sz val="11"/>
    </font>
    <font>
      <color rgb="00000000"/>
      <sz val="11"/>
    </font>
    <font>
      <b val="1"/>
      <sz val="11"/>
    </font>
    <font>
      <b val="1"/>
      <color rgb="002E75B6"/>
      <sz val="11"/>
    </font>
    <font>
      <b val="1"/>
      <color rgb="00E91E63"/>
      <sz val="11"/>
    </font>
    <font>
      <b val="1"/>
      <sz val="12"/>
    </font>
    <font>
      <b val="1"/>
      <color rgb="0000BCD4"/>
      <sz val="12"/>
    </font>
    <font>
      <b val="1"/>
      <color rgb="0000BCD4"/>
      <sz val="11"/>
    </font>
  </fonts>
  <fills count="4">
    <fill>
      <patternFill/>
    </fill>
    <fill>
      <patternFill patternType="gray125"/>
    </fill>
    <fill>
      <patternFill patternType="solid">
        <fgColor rgb="002E75B6"/>
        <bgColor rgb="002E75B6"/>
      </patternFill>
    </fill>
    <fill>
      <patternFill patternType="solid">
        <fgColor rgb="00FFF2CC"/>
        <bgColor rgb="00FFF2CC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3" fillId="0" borderId="0" pivotButton="0" quotePrefix="0" xfId="0"/>
    <xf numFmtId="0" fontId="0" fillId="0" borderId="1" pivotButton="0" quotePrefix="0" xfId="0"/>
    <xf numFmtId="164" fontId="4" fillId="3" borderId="1" applyAlignment="1" pivotButton="0" quotePrefix="0" xfId="0">
      <alignment horizontal="right"/>
    </xf>
    <xf numFmtId="165" fontId="4" fillId="3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0" fontId="6" fillId="0" borderId="1" pivotButton="0" quotePrefix="0" xfId="0"/>
    <xf numFmtId="166" fontId="7" fillId="0" borderId="1" applyAlignment="1" pivotButton="0" quotePrefix="0" xfId="0">
      <alignment horizontal="right"/>
    </xf>
    <xf numFmtId="166" fontId="8" fillId="0" borderId="1" applyAlignment="1" pivotButton="0" quotePrefix="0" xfId="0">
      <alignment horizontal="right"/>
    </xf>
    <xf numFmtId="0" fontId="9" fillId="0" borderId="1" pivotButton="0" quotePrefix="0" xfId="0"/>
    <xf numFmtId="166" fontId="10" fillId="0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0" fontId="5" fillId="0" borderId="1" applyAlignment="1" pivotButton="0" quotePrefix="0" xfId="0">
      <alignment horizontal="right"/>
    </xf>
    <xf numFmtId="166" fontId="11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00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SoftballProAI - 3-Year Financial Projections</t>
        </is>
      </c>
    </row>
    <row r="2"/>
    <row r="3">
      <c r="A3" s="2" t="inlineStr">
        <is>
          <t>Metric</t>
        </is>
      </c>
      <c r="B3" s="2" t="inlineStr">
        <is>
          <t>Year 1 (2026)</t>
        </is>
      </c>
      <c r="C3" s="2" t="inlineStr">
        <is>
          <t>Year 2 (2027)</t>
        </is>
      </c>
      <c r="D3" s="2" t="inlineStr">
        <is>
          <t>Year 3 (2028)</t>
        </is>
      </c>
      <c r="E3" s="2" t="inlineStr">
        <is>
          <t>Notes</t>
        </is>
      </c>
    </row>
    <row r="4"/>
    <row r="5">
      <c r="A5" s="3" t="inlineStr">
        <is>
          <t>KEY ASSUMPTIONS</t>
        </is>
      </c>
    </row>
    <row r="6">
      <c r="A6" s="4" t="inlineStr">
        <is>
          <t>Player Subscription Price</t>
        </is>
      </c>
      <c r="B6" s="5" t="n">
        <v>14.99</v>
      </c>
      <c r="C6" s="5" t="n">
        <v>14.99</v>
      </c>
      <c r="D6" s="5" t="n">
        <v>16.99</v>
      </c>
      <c r="E6" s="4" t="inlineStr">
        <is>
          <t>Monthly</t>
        </is>
      </c>
    </row>
    <row r="7">
      <c r="A7" s="4" t="inlineStr">
        <is>
          <t>Instructor Subscription Price</t>
        </is>
      </c>
      <c r="B7" s="5" t="n">
        <v>49.99</v>
      </c>
      <c r="C7" s="5" t="n">
        <v>49.99</v>
      </c>
      <c r="D7" s="5" t="n">
        <v>54.99</v>
      </c>
      <c r="E7" s="4" t="inlineStr">
        <is>
          <t>Monthly</t>
        </is>
      </c>
    </row>
    <row r="8">
      <c r="A8" s="4" t="inlineStr">
        <is>
          <t>Team Subscription Price</t>
        </is>
      </c>
      <c r="B8" s="5" t="n">
        <v>99.98999999999999</v>
      </c>
      <c r="C8" s="5" t="n">
        <v>99.98999999999999</v>
      </c>
      <c r="D8" s="5" t="n">
        <v>109.99</v>
      </c>
      <c r="E8" s="4" t="inlineStr">
        <is>
          <t>Monthly</t>
        </is>
      </c>
    </row>
    <row r="9">
      <c r="A9" s="4" t="inlineStr">
        <is>
          <t>Player Churn Rate</t>
        </is>
      </c>
      <c r="B9" s="6" t="n">
        <v>0.25</v>
      </c>
      <c r="C9" s="6" t="n">
        <v>0.2</v>
      </c>
      <c r="D9" s="6" t="n">
        <v>0.15</v>
      </c>
      <c r="E9" s="4" t="inlineStr">
        <is>
          <t>Annual</t>
        </is>
      </c>
    </row>
    <row r="10">
      <c r="A10" s="4" t="inlineStr">
        <is>
          <t>Instructor Churn Rate</t>
        </is>
      </c>
      <c r="B10" s="6" t="n">
        <v>0.15</v>
      </c>
      <c r="C10" s="6" t="n">
        <v>0.12</v>
      </c>
      <c r="D10" s="6" t="n">
        <v>0.1</v>
      </c>
      <c r="E10" s="4" t="inlineStr">
        <is>
          <t>Annual</t>
        </is>
      </c>
    </row>
    <row r="11">
      <c r="A11" s="4" t="inlineStr">
        <is>
          <t>Team Churn Rate</t>
        </is>
      </c>
      <c r="B11" s="6" t="n">
        <v>0.2</v>
      </c>
      <c r="C11" s="6" t="n">
        <v>0.15</v>
      </c>
      <c r="D11" s="6" t="n">
        <v>0.12</v>
      </c>
      <c r="E11" s="4" t="inlineStr">
        <is>
          <t>Annual</t>
        </is>
      </c>
    </row>
    <row r="12"/>
    <row r="13"/>
    <row r="14">
      <c r="A14" s="3" t="inlineStr">
        <is>
          <t>USER GROWTH</t>
        </is>
      </c>
    </row>
    <row r="15">
      <c r="A15" s="4" t="inlineStr">
        <is>
          <t>Players (End of Year)</t>
        </is>
      </c>
      <c r="B15" s="7" t="n">
        <v>1000</v>
      </c>
      <c r="C15" s="7" t="n">
        <v>4500</v>
      </c>
      <c r="D15" s="7" t="n">
        <v>12000</v>
      </c>
    </row>
    <row r="16">
      <c r="A16" s="4" t="inlineStr">
        <is>
          <t>Private Instructors (End of Year)</t>
        </is>
      </c>
      <c r="B16" s="7" t="n">
        <v>200</v>
      </c>
      <c r="C16" s="7" t="n">
        <v>600</v>
      </c>
      <c r="D16" s="7" t="n">
        <v>1500</v>
      </c>
    </row>
    <row r="17">
      <c r="A17" s="4" t="inlineStr">
        <is>
          <t>Team Coaches (End of Year)</t>
        </is>
      </c>
      <c r="B17" s="7" t="n">
        <v>250</v>
      </c>
      <c r="C17" s="7" t="n">
        <v>800</v>
      </c>
      <c r="D17" s="7" t="n">
        <v>2000</v>
      </c>
    </row>
    <row r="18"/>
    <row r="19"/>
    <row r="20">
      <c r="A20" s="3" t="inlineStr">
        <is>
          <t>REVENUE (Annual)</t>
        </is>
      </c>
    </row>
    <row r="21">
      <c r="A21" s="4" t="inlineStr">
        <is>
          <t>Player Subscription Revenue</t>
        </is>
      </c>
      <c r="B21" s="8">
        <f>B11*12*B17</f>
        <v/>
      </c>
      <c r="C21" s="8">
        <f>C11*12*C17</f>
        <v/>
      </c>
      <c r="D21" s="8">
        <f>D11*12*D17</f>
        <v/>
      </c>
    </row>
    <row r="22">
      <c r="A22" s="4" t="inlineStr">
        <is>
          <t>Instructor Subscription Revenue</t>
        </is>
      </c>
      <c r="B22" s="8">
        <f>B12*12*B18</f>
        <v/>
      </c>
      <c r="C22" s="8">
        <f>C12*12*C18</f>
        <v/>
      </c>
      <c r="D22" s="8">
        <f>D12*12*D18</f>
        <v/>
      </c>
    </row>
    <row r="23">
      <c r="A23" s="4" t="inlineStr">
        <is>
          <t>Team Subscription Revenue</t>
        </is>
      </c>
      <c r="B23" s="8">
        <f>B13*12*B19</f>
        <v/>
      </c>
      <c r="C23" s="8">
        <f>C13*12*C19</f>
        <v/>
      </c>
      <c r="D23" s="8">
        <f>D13*12*D19</f>
        <v/>
      </c>
    </row>
    <row r="24">
      <c r="A24" s="9" t="inlineStr">
        <is>
          <t>TOTAL REVENUE</t>
        </is>
      </c>
      <c r="B24" s="10">
        <f>SUM(B22:B24)</f>
        <v/>
      </c>
      <c r="C24" s="10">
        <f>SUM(C22:C24)</f>
        <v/>
      </c>
      <c r="D24" s="10">
        <f>SUM(D22:D24)</f>
        <v/>
      </c>
    </row>
    <row r="25"/>
    <row r="26"/>
    <row r="27">
      <c r="A27" s="3" t="inlineStr">
        <is>
          <t>OPERATING EXPENSES (Annual)</t>
        </is>
      </c>
    </row>
    <row r="28">
      <c r="A28" s="4" t="inlineStr">
        <is>
          <t>Product Development</t>
        </is>
      </c>
      <c r="B28" s="8">
        <f>B23*0.40</f>
        <v/>
      </c>
      <c r="C28" s="8">
        <f>C23*0.35</f>
        <v/>
      </c>
      <c r="D28" s="8">
        <f>D23*0.30</f>
        <v/>
      </c>
    </row>
    <row r="29">
      <c r="A29" s="4" t="inlineStr">
        <is>
          <t>Sales &amp; Marketing</t>
        </is>
      </c>
      <c r="B29" s="8">
        <f>B23*0.30</f>
        <v/>
      </c>
      <c r="C29" s="8">
        <f>C23*0.28</f>
        <v/>
      </c>
      <c r="D29" s="8">
        <f>D23*0.25</f>
        <v/>
      </c>
    </row>
    <row r="30">
      <c r="A30" s="4" t="inlineStr">
        <is>
          <t>Operations &amp; Infrastructure</t>
        </is>
      </c>
      <c r="B30" s="8">
        <f>B23*0.20</f>
        <v/>
      </c>
      <c r="C30" s="8">
        <f>C23*0.18</f>
        <v/>
      </c>
      <c r="D30" s="8">
        <f>D23*0.16</f>
        <v/>
      </c>
    </row>
    <row r="31">
      <c r="A31" s="4" t="inlineStr">
        <is>
          <t>Team &amp; HR</t>
        </is>
      </c>
      <c r="B31" s="8">
        <f>B23*0.10</f>
        <v/>
      </c>
      <c r="C31" s="8">
        <f>C23*0.12</f>
        <v/>
      </c>
      <c r="D31" s="8">
        <f>D23*0.14</f>
        <v/>
      </c>
    </row>
    <row r="32">
      <c r="A32" s="4" t="inlineStr">
        <is>
          <t>General &amp; Administrative</t>
        </is>
      </c>
      <c r="B32" s="8" t="n">
        <v>50000</v>
      </c>
      <c r="C32" s="8" t="n">
        <v>75000</v>
      </c>
      <c r="D32" s="8" t="n">
        <v>100000</v>
      </c>
    </row>
    <row r="33">
      <c r="A33" s="9" t="inlineStr">
        <is>
          <t>TOTAL EXPENSES</t>
        </is>
      </c>
      <c r="B33" s="11">
        <f>SUM(B28:B32)</f>
        <v/>
      </c>
      <c r="C33" s="11">
        <f>SUM(C28:C32)</f>
        <v/>
      </c>
      <c r="D33" s="11">
        <f>SUM(D28:D32)</f>
        <v/>
      </c>
    </row>
    <row r="34"/>
    <row r="35">
      <c r="A35" s="12" t="inlineStr">
        <is>
          <t>NET INCOME</t>
        </is>
      </c>
      <c r="B35" s="13">
        <f>B23-B34</f>
        <v/>
      </c>
      <c r="C35" s="13">
        <f>C23-C34</f>
        <v/>
      </c>
      <c r="D35" s="13">
        <f>D23-D34</f>
        <v/>
      </c>
    </row>
    <row r="36"/>
    <row r="37"/>
    <row r="38">
      <c r="A38" s="3" t="inlineStr">
        <is>
          <t>KEY METRICS</t>
        </is>
      </c>
    </row>
    <row r="39">
      <c r="A39" s="4" t="inlineStr">
        <is>
          <t>Revenue Per User (Annual)</t>
        </is>
      </c>
      <c r="B39" s="8">
        <f>B23/(B17+B18+B19)</f>
        <v/>
      </c>
      <c r="C39" s="8">
        <f>C23/(C17+C18+C19)</f>
        <v/>
      </c>
      <c r="D39" s="8">
        <f>D23/(D17+D18+D19)</f>
        <v/>
      </c>
    </row>
    <row r="40">
      <c r="A40" s="4" t="inlineStr">
        <is>
          <t>Gross Margin %</t>
        </is>
      </c>
      <c r="B40" s="14">
        <f>1-0.15</f>
        <v/>
      </c>
      <c r="C40" s="14">
        <f>1-0.12</f>
        <v/>
      </c>
      <c r="D40" s="14">
        <f>1-0.10</f>
        <v/>
      </c>
    </row>
    <row r="41">
      <c r="A41" s="4" t="inlineStr">
        <is>
          <t>Cash Burn (Monthly)</t>
        </is>
      </c>
      <c r="B41" s="8">
        <f>(B34-B23)/12</f>
        <v/>
      </c>
      <c r="C41" s="8">
        <f>(C34-C23)/12</f>
        <v/>
      </c>
      <c r="D41" s="8">
        <f>(D34-D23)/12</f>
        <v/>
      </c>
    </row>
    <row r="42">
      <c r="A42" s="4" t="inlineStr">
        <is>
          <t>Months to Breakeven</t>
        </is>
      </c>
      <c r="B42" s="15">
        <f>IF(B41&lt;0,-500000/B41,"Profitable")</f>
        <v/>
      </c>
      <c r="C42" s="15">
        <f>IF(C41&lt;0,-500000/C41,"Profitable")</f>
        <v/>
      </c>
      <c r="D42" s="15">
        <f>IF(D41&lt;0,-500000/D41,"Profitable")</f>
        <v/>
      </c>
    </row>
    <row r="43"/>
    <row r="44"/>
    <row r="45"/>
    <row r="46">
      <c r="A46" s="3" t="inlineStr">
        <is>
          <t>FUNDING</t>
        </is>
      </c>
    </row>
    <row r="47">
      <c r="A47" s="4" t="inlineStr">
        <is>
          <t>Seed Round Amount</t>
        </is>
      </c>
      <c r="B47" s="16" t="n">
        <v>50000</v>
      </c>
    </row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2026-02-13T15:16:43Z</dcterms:created>
  <dcterms:modified xmlns:dcterms="http://purl.org/dc/terms/" xmlns:xsi="http://www.w3.org/2001/XMLSchema-instance" xsi:type="dcterms:W3CDTF">2026-02-13T15:51:21Z</dcterms:modified>
</cp:coreProperties>
</file>